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komsten" sheetId="2" state="visible" r:id="rId2"/>
    <sheet xmlns:r="http://schemas.openxmlformats.org/officeDocument/2006/relationships" name="Uitgaven" sheetId="3" state="visible" r:id="rId3"/>
    <sheet xmlns:r="http://schemas.openxmlformats.org/officeDocument/2006/relationships" name="Facturen" sheetId="4" state="visible" r:id="rId4"/>
    <sheet xmlns:r="http://schemas.openxmlformats.org/officeDocument/2006/relationships" name="BTW Overzicht" sheetId="5" state="visible" r:id="rId5"/>
    <sheet xmlns:r="http://schemas.openxmlformats.org/officeDocument/2006/relationships" name="Instructi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€#,##0.00"/>
    <numFmt numFmtId="165" formatCode="yyyy-mm-dd h:mm:ss"/>
    <numFmt numFmtId="166" formatCode="DD-MM-YYYY"/>
    <numFmt numFmtId="167" formatCode="0&quot;%&quot;"/>
  </numFmts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1E3A8A"/>
      <sz val="12"/>
    </font>
    <font>
      <b val="1"/>
      <color rgb="00FFFFFF"/>
      <sz val="11"/>
    </font>
    <font/>
    <font>
      <b val="1"/>
      <sz val="11"/>
    </font>
    <font>
      <b val="1"/>
      <color rgb="001E3A8A"/>
      <sz val="14"/>
    </font>
    <font>
      <b val="1"/>
      <color rgb="001E3A8A"/>
      <sz val="11"/>
    </font>
    <font>
      <b val="1"/>
      <sz val="12"/>
    </font>
    <font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center" vertical="center"/>
    </xf>
    <xf numFmtId="164" fontId="6" fillId="3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7" fillId="0" borderId="0" pivotButton="0" quotePrefix="0" xfId="0"/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7" fontId="0" fillId="0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right"/>
    </xf>
    <xf numFmtId="164" fontId="6" fillId="3" borderId="1" pivotButton="0" quotePrefix="0" xfId="0"/>
    <xf numFmtId="0" fontId="0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8" fillId="0" borderId="0" pivotButton="0" quotePrefix="0" xfId="0"/>
    <xf numFmtId="164" fontId="0" fillId="0" borderId="1" pivotButton="0" quotePrefix="0" xfId="0"/>
    <xf numFmtId="0" fontId="6" fillId="3" borderId="1" pivotButton="0" quotePrefix="0" xfId="0"/>
    <xf numFmtId="0" fontId="2" fillId="0" borderId="0" applyAlignment="1" pivotButton="0" quotePrefix="0" xfId="0">
      <alignment horizontal="right"/>
    </xf>
    <xf numFmtId="164" fontId="9" fillId="6" borderId="1" pivotButton="0" quotePrefix="0" xfId="0"/>
    <xf numFmtId="0" fontId="10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14"/>
  <sheetViews>
    <sheetView workbookViewId="0">
      <selection activeCell="A1" sqref="A1"/>
    </sheetView>
  </sheetViews>
  <sheetFormatPr baseColWidth="8" defaultRowHeight="15"/>
  <cols>
    <col width="25" customWidth="1" min="2" max="2"/>
    <col width="18" customWidth="1" min="3" max="3"/>
  </cols>
  <sheetData>
    <row r="2">
      <c r="B2" s="1" t="inlineStr">
        <is>
          <t>BOEKHOUDPROGRAMMA - DASHBOARD</t>
        </is>
      </c>
    </row>
    <row r="4">
      <c r="B4" t="inlineStr">
        <is>
          <t>Periode:</t>
        </is>
      </c>
      <c r="C4" s="2" t="inlineStr">
        <is>
          <t>February 2026</t>
        </is>
      </c>
    </row>
    <row r="6">
      <c r="B6" s="3" t="inlineStr">
        <is>
          <t>OVERZICHT HUIDIGE MAAND</t>
        </is>
      </c>
    </row>
    <row r="7">
      <c r="B7" s="4" t="inlineStr"/>
      <c r="C7" s="4" t="inlineStr">
        <is>
          <t>Bedrag (EUR)</t>
        </is>
      </c>
    </row>
    <row r="8">
      <c r="B8" s="5" t="inlineStr">
        <is>
          <t>Totale Inkomsten</t>
        </is>
      </c>
      <c r="C8" s="6">
        <f>SUM(Inkomsten!E:E)</f>
        <v/>
      </c>
    </row>
    <row r="9">
      <c r="B9" s="5" t="inlineStr">
        <is>
          <t>Totale Uitgaven</t>
        </is>
      </c>
      <c r="C9" s="6">
        <f>SUM(Uitgaven!E:E)</f>
        <v/>
      </c>
    </row>
    <row r="10">
      <c r="B10" s="5" t="inlineStr">
        <is>
          <t>Winst/Verlies</t>
        </is>
      </c>
      <c r="C10" s="7">
        <f>C8-C9</f>
        <v/>
      </c>
    </row>
    <row r="11">
      <c r="B11" s="8" t="inlineStr"/>
      <c r="C11" s="9" t="n"/>
    </row>
    <row r="12">
      <c r="B12" s="5" t="inlineStr">
        <is>
          <t>Aantal Facturen</t>
        </is>
      </c>
      <c r="C12" s="6">
        <f>COUNTA(Facturen!A:A)-1</f>
        <v/>
      </c>
    </row>
    <row r="13">
      <c r="B13" s="5" t="inlineStr">
        <is>
          <t>Onbetaalde Facturen</t>
        </is>
      </c>
      <c r="C13" s="6">
        <f>COUNTIF(Facturen!F:F,"Onbetaald")</f>
        <v/>
      </c>
    </row>
    <row r="14">
      <c r="B14" s="5" t="inlineStr">
        <is>
          <t>Openstaand Bedrag</t>
        </is>
      </c>
      <c r="C14" s="6">
        <f>SUMIF(Facturen!F:F,"Onbetaald",Facturen!E:E)</f>
        <v/>
      </c>
    </row>
  </sheetData>
  <mergeCells count="1">
    <mergeCell ref="B2:F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13" customWidth="1" min="1" max="1"/>
    <col width="35" customWidth="1" min="2" max="2"/>
    <col width="18" customWidth="1" min="3" max="3"/>
    <col width="10" customWidth="1" min="4" max="4"/>
    <col width="16" customWidth="1" min="5" max="5"/>
  </cols>
  <sheetData>
    <row r="1">
      <c r="A1" s="10" t="inlineStr">
        <is>
          <t>INKOMSTEN OVERZICHT</t>
        </is>
      </c>
    </row>
    <row r="3">
      <c r="A3" s="4" t="inlineStr">
        <is>
          <t>Datum</t>
        </is>
      </c>
      <c r="B3" s="4" t="inlineStr">
        <is>
          <t>Omschrijving</t>
        </is>
      </c>
      <c r="C3" s="4" t="inlineStr">
        <is>
          <t>Categorie</t>
        </is>
      </c>
      <c r="D3" s="4" t="inlineStr">
        <is>
          <t>BTW %</t>
        </is>
      </c>
      <c r="E3" s="4" t="inlineStr">
        <is>
          <t>Bedrag (EUR)</t>
        </is>
      </c>
    </row>
    <row r="4">
      <c r="A4" s="11" t="n">
        <v>46057.5528753168</v>
      </c>
      <c r="B4" s="12" t="inlineStr">
        <is>
          <t>Logo ontwerp bedrijf</t>
        </is>
      </c>
      <c r="C4" s="9" t="inlineStr">
        <is>
          <t>Consulting</t>
        </is>
      </c>
      <c r="D4" s="13" t="n">
        <v>21</v>
      </c>
      <c r="E4" s="6" t="n">
        <v>679.46</v>
      </c>
    </row>
    <row r="5">
      <c r="A5" s="11" t="n">
        <v>46053.5528753168</v>
      </c>
      <c r="B5" s="12" t="inlineStr">
        <is>
          <t>Verkoop software licenties</t>
        </is>
      </c>
      <c r="C5" s="9" t="inlineStr">
        <is>
          <t>Dienstverlening</t>
        </is>
      </c>
      <c r="D5" s="13" t="n">
        <v>0</v>
      </c>
      <c r="E5" s="6" t="n">
        <v>631.74</v>
      </c>
    </row>
    <row r="6">
      <c r="A6" s="11" t="n">
        <v>46052.5528753168</v>
      </c>
      <c r="B6" s="12" t="inlineStr">
        <is>
          <t>Consultancy project</t>
        </is>
      </c>
      <c r="C6" s="9" t="inlineStr">
        <is>
          <t>Producten</t>
        </is>
      </c>
      <c r="D6" s="13" t="n">
        <v>9</v>
      </c>
      <c r="E6" s="6" t="n">
        <v>1540.58</v>
      </c>
    </row>
    <row r="7">
      <c r="A7" s="11" t="n">
        <v>46052.5528753168</v>
      </c>
      <c r="B7" s="12" t="inlineStr">
        <is>
          <t>Hosting en domeinnaam</t>
        </is>
      </c>
      <c r="C7" s="9" t="inlineStr">
        <is>
          <t>Training</t>
        </is>
      </c>
      <c r="D7" s="13" t="n">
        <v>21</v>
      </c>
      <c r="E7" s="6" t="n">
        <v>628.12</v>
      </c>
    </row>
    <row r="8">
      <c r="A8" s="11" t="n">
        <v>46049.5528753168</v>
      </c>
      <c r="B8" s="12" t="inlineStr">
        <is>
          <t>Consultancy project</t>
        </is>
      </c>
      <c r="C8" s="9" t="inlineStr">
        <is>
          <t>Training</t>
        </is>
      </c>
      <c r="D8" s="13" t="n">
        <v>9</v>
      </c>
      <c r="E8" s="6" t="n">
        <v>946.33</v>
      </c>
    </row>
    <row r="9">
      <c r="A9" s="11" t="n">
        <v>46046.5528753168</v>
      </c>
      <c r="B9" s="12" t="inlineStr">
        <is>
          <t>IT support abonnement</t>
        </is>
      </c>
      <c r="C9" s="9" t="inlineStr">
        <is>
          <t>Consulting</t>
        </is>
      </c>
      <c r="D9" s="13" t="n">
        <v>0</v>
      </c>
      <c r="E9" s="6" t="n">
        <v>2666.61</v>
      </c>
    </row>
    <row r="10">
      <c r="A10" s="11" t="n">
        <v>46044.5528753168</v>
      </c>
      <c r="B10" s="12" t="inlineStr">
        <is>
          <t>Hosting en domeinnaam</t>
        </is>
      </c>
      <c r="C10" s="9" t="inlineStr">
        <is>
          <t>Producten</t>
        </is>
      </c>
      <c r="D10" s="13" t="n">
        <v>0</v>
      </c>
      <c r="E10" s="6" t="n">
        <v>743.29</v>
      </c>
    </row>
    <row r="11">
      <c r="A11" s="11" t="n">
        <v>46039.5528753168</v>
      </c>
      <c r="B11" s="12" t="inlineStr">
        <is>
          <t>Training medewerkers Excel</t>
        </is>
      </c>
      <c r="C11" s="9" t="inlineStr">
        <is>
          <t>Training</t>
        </is>
      </c>
      <c r="D11" s="13" t="n">
        <v>21</v>
      </c>
      <c r="E11" s="6" t="n">
        <v>2785.18</v>
      </c>
    </row>
    <row r="12">
      <c r="A12" s="11" t="n">
        <v>46036.5528753168</v>
      </c>
      <c r="B12" s="12" t="inlineStr">
        <is>
          <t>Consultancy project</t>
        </is>
      </c>
      <c r="C12" s="9" t="inlineStr">
        <is>
          <t>Producten</t>
        </is>
      </c>
      <c r="D12" s="13" t="n">
        <v>21</v>
      </c>
      <c r="E12" s="6" t="n">
        <v>1314.47</v>
      </c>
    </row>
    <row r="13">
      <c r="A13" s="11" t="n">
        <v>46033.5528753168</v>
      </c>
      <c r="B13" s="12" t="inlineStr">
        <is>
          <t>IT support abonnement</t>
        </is>
      </c>
      <c r="C13" s="9" t="inlineStr">
        <is>
          <t>Onderhoud</t>
        </is>
      </c>
      <c r="D13" s="13" t="n">
        <v>21</v>
      </c>
      <c r="E13" s="6" t="n">
        <v>2468.54</v>
      </c>
    </row>
    <row r="14">
      <c r="A14" s="11" t="n">
        <v>46032.5528753168</v>
      </c>
      <c r="B14" s="12" t="inlineStr">
        <is>
          <t>Factuur websiteontwikkeling</t>
        </is>
      </c>
      <c r="C14" s="9" t="inlineStr">
        <is>
          <t>Consulting</t>
        </is>
      </c>
      <c r="D14" s="13" t="n">
        <v>0</v>
      </c>
      <c r="E14" s="6" t="n">
        <v>1150.12</v>
      </c>
    </row>
    <row r="15">
      <c r="A15" s="11" t="n">
        <v>46032.5528753168</v>
      </c>
      <c r="B15" s="12" t="inlineStr">
        <is>
          <t>Verkoop software licenties</t>
        </is>
      </c>
      <c r="C15" s="9" t="inlineStr">
        <is>
          <t>Training</t>
        </is>
      </c>
      <c r="D15" s="13" t="n">
        <v>21</v>
      </c>
      <c r="E15" s="6" t="n">
        <v>2331.14</v>
      </c>
    </row>
    <row r="16">
      <c r="D16" s="14" t="inlineStr">
        <is>
          <t>TOTAAL:</t>
        </is>
      </c>
      <c r="E16" s="15">
        <f>SUM(E4:E15)</f>
        <v/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13" customWidth="1" min="1" max="1"/>
    <col width="35" customWidth="1" min="2" max="2"/>
    <col width="18" customWidth="1" min="3" max="3"/>
    <col width="10" customWidth="1" min="4" max="4"/>
    <col width="16" customWidth="1" min="5" max="5"/>
  </cols>
  <sheetData>
    <row r="1">
      <c r="A1" s="10" t="inlineStr">
        <is>
          <t>UITGAVEN OVERZICHT</t>
        </is>
      </c>
    </row>
    <row r="3">
      <c r="A3" s="4" t="inlineStr">
        <is>
          <t>Datum</t>
        </is>
      </c>
      <c r="B3" s="4" t="inlineStr">
        <is>
          <t>Omschrijving</t>
        </is>
      </c>
      <c r="C3" s="4" t="inlineStr">
        <is>
          <t>Categorie</t>
        </is>
      </c>
      <c r="D3" s="4" t="inlineStr">
        <is>
          <t>BTW %</t>
        </is>
      </c>
      <c r="E3" s="4" t="inlineStr">
        <is>
          <t>Bedrag (EUR)</t>
        </is>
      </c>
    </row>
    <row r="4">
      <c r="A4" s="11" t="n">
        <v>46058.5528753168</v>
      </c>
      <c r="B4" s="12" t="inlineStr">
        <is>
          <t>Bedrijfsverzekering maandelijks</t>
        </is>
      </c>
      <c r="C4" s="9" t="inlineStr">
        <is>
          <t>Software</t>
        </is>
      </c>
      <c r="D4" s="13" t="n">
        <v>9</v>
      </c>
      <c r="E4" s="6" t="n">
        <v>422.76</v>
      </c>
    </row>
    <row r="5">
      <c r="A5" s="11" t="n">
        <v>46057.5528753168</v>
      </c>
      <c r="B5" s="12" t="inlineStr">
        <is>
          <t>Kantoorbenodigdheden Bureau Direct</t>
        </is>
      </c>
      <c r="C5" s="9" t="inlineStr">
        <is>
          <t>Reiskosten</t>
        </is>
      </c>
      <c r="D5" s="13" t="n">
        <v>21</v>
      </c>
      <c r="E5" s="6" t="n">
        <v>1125.63</v>
      </c>
    </row>
    <row r="6">
      <c r="A6" s="11" t="n">
        <v>46054.5528753168</v>
      </c>
      <c r="B6" s="12" t="inlineStr">
        <is>
          <t>Kantoorbenodigdheden Bureau Direct</t>
        </is>
      </c>
      <c r="C6" s="9" t="inlineStr">
        <is>
          <t>Software</t>
        </is>
      </c>
      <c r="D6" s="13" t="n">
        <v>0</v>
      </c>
      <c r="E6" s="6" t="n">
        <v>543.46</v>
      </c>
    </row>
    <row r="7">
      <c r="A7" s="11" t="n">
        <v>46053.5528753168</v>
      </c>
      <c r="B7" s="12" t="inlineStr">
        <is>
          <t>Internet en telefonie KPN</t>
        </is>
      </c>
      <c r="C7" s="9" t="inlineStr">
        <is>
          <t>Verzekeringen</t>
        </is>
      </c>
      <c r="D7" s="13" t="n">
        <v>9</v>
      </c>
      <c r="E7" s="6" t="n">
        <v>1404.06</v>
      </c>
    </row>
    <row r="8">
      <c r="A8" s="11" t="n">
        <v>46051.5528753168</v>
      </c>
      <c r="B8" s="12" t="inlineStr">
        <is>
          <t>Kantoorbenodigdheden Bureau Direct</t>
        </is>
      </c>
      <c r="C8" s="9" t="inlineStr">
        <is>
          <t>Apparatuur</t>
        </is>
      </c>
      <c r="D8" s="13" t="n">
        <v>9</v>
      </c>
      <c r="E8" s="6" t="n">
        <v>372.77</v>
      </c>
    </row>
    <row r="9">
      <c r="A9" s="11" t="n">
        <v>46049.5528753168</v>
      </c>
      <c r="B9" s="12" t="inlineStr">
        <is>
          <t>LinkedIn Premium abonnement</t>
        </is>
      </c>
      <c r="C9" s="9" t="inlineStr">
        <is>
          <t>Verzekeringen</t>
        </is>
      </c>
      <c r="D9" s="13" t="n">
        <v>21</v>
      </c>
      <c r="E9" s="6" t="n">
        <v>128.23</v>
      </c>
    </row>
    <row r="10">
      <c r="A10" s="11" t="n">
        <v>46049.5528753168</v>
      </c>
      <c r="B10" s="12" t="inlineStr">
        <is>
          <t>Bedrijfsverzekering maandelijks</t>
        </is>
      </c>
      <c r="C10" s="9" t="inlineStr">
        <is>
          <t>Apparatuur</t>
        </is>
      </c>
      <c r="D10" s="13" t="n">
        <v>0</v>
      </c>
      <c r="E10" s="6" t="n">
        <v>1110.11</v>
      </c>
    </row>
    <row r="11">
      <c r="A11" s="11" t="n">
        <v>46048.5528753168</v>
      </c>
      <c r="B11" s="12" t="inlineStr">
        <is>
          <t>Adobe Creative Cloud licentie</t>
        </is>
      </c>
      <c r="C11" s="9" t="inlineStr">
        <is>
          <t>Marketing</t>
        </is>
      </c>
      <c r="D11" s="13" t="n">
        <v>0</v>
      </c>
      <c r="E11" s="6" t="n">
        <v>612.4299999999999</v>
      </c>
    </row>
    <row r="12">
      <c r="A12" s="11" t="n">
        <v>46045.5528753168</v>
      </c>
      <c r="B12" s="12" t="inlineStr">
        <is>
          <t>Internet en telefonie KPN</t>
        </is>
      </c>
      <c r="C12" s="9" t="inlineStr">
        <is>
          <t>Kantoorkosten</t>
        </is>
      </c>
      <c r="D12" s="13" t="n">
        <v>21</v>
      </c>
      <c r="E12" s="6" t="n">
        <v>323.96</v>
      </c>
    </row>
    <row r="13">
      <c r="A13" s="11" t="n">
        <v>46038.5528753168</v>
      </c>
      <c r="B13" s="12" t="inlineStr">
        <is>
          <t>Papier en printkosten</t>
        </is>
      </c>
      <c r="C13" s="9" t="inlineStr">
        <is>
          <t>Verzekeringen</t>
        </is>
      </c>
      <c r="D13" s="13" t="n">
        <v>9</v>
      </c>
      <c r="E13" s="6" t="n">
        <v>778.0599999999999</v>
      </c>
    </row>
    <row r="14">
      <c r="A14" s="11" t="n">
        <v>46035.5528753168</v>
      </c>
      <c r="B14" s="12" t="inlineStr">
        <is>
          <t>Adobe Creative Cloud licentie</t>
        </is>
      </c>
      <c r="C14" s="9" t="inlineStr">
        <is>
          <t>Marketing</t>
        </is>
      </c>
      <c r="D14" s="13" t="n">
        <v>9</v>
      </c>
      <c r="E14" s="6" t="n">
        <v>568.04</v>
      </c>
    </row>
    <row r="15">
      <c r="A15" s="11" t="n">
        <v>46034.5528753168</v>
      </c>
      <c r="B15" s="12" t="inlineStr">
        <is>
          <t>Internet en telefonie KPN</t>
        </is>
      </c>
      <c r="C15" s="9" t="inlineStr">
        <is>
          <t>Marketing</t>
        </is>
      </c>
      <c r="D15" s="13" t="n">
        <v>0</v>
      </c>
      <c r="E15" s="6" t="n">
        <v>448.23</v>
      </c>
    </row>
    <row r="16">
      <c r="A16" s="11" t="n">
        <v>46034.5528753168</v>
      </c>
      <c r="B16" s="12" t="inlineStr">
        <is>
          <t>Kantoorhuur maandelijks</t>
        </is>
      </c>
      <c r="C16" s="9" t="inlineStr">
        <is>
          <t>Kantoorkosten</t>
        </is>
      </c>
      <c r="D16" s="13" t="n">
        <v>9</v>
      </c>
      <c r="E16" s="6" t="n">
        <v>72.97</v>
      </c>
    </row>
    <row r="17">
      <c r="A17" s="11" t="n">
        <v>46034.5528753168</v>
      </c>
      <c r="B17" s="12" t="inlineStr">
        <is>
          <t>Adobe Creative Cloud licentie</t>
        </is>
      </c>
      <c r="C17" s="9" t="inlineStr">
        <is>
          <t>Software</t>
        </is>
      </c>
      <c r="D17" s="13" t="n">
        <v>9</v>
      </c>
      <c r="E17" s="6" t="n">
        <v>608.51</v>
      </c>
    </row>
    <row r="18">
      <c r="A18" s="11" t="n">
        <v>46031.5528753168</v>
      </c>
      <c r="B18" s="12" t="inlineStr">
        <is>
          <t>Laptop Dell XPS</t>
        </is>
      </c>
      <c r="C18" s="9" t="inlineStr">
        <is>
          <t>Verzekeringen</t>
        </is>
      </c>
      <c r="D18" s="13" t="n">
        <v>9</v>
      </c>
      <c r="E18" s="6" t="n">
        <v>1320.2</v>
      </c>
    </row>
    <row r="19">
      <c r="D19" s="14" t="inlineStr">
        <is>
          <t>TOTAAL:</t>
        </is>
      </c>
      <c r="E19" s="15">
        <f>SUM(E4:E18)</f>
        <v/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12" customWidth="1" min="1" max="1"/>
    <col width="13" customWidth="1" min="2" max="2"/>
    <col width="30" customWidth="1" min="3" max="3"/>
    <col width="25" customWidth="1" min="4" max="4"/>
    <col width="16" customWidth="1" min="5" max="5"/>
    <col width="12" customWidth="1" min="6" max="6"/>
  </cols>
  <sheetData>
    <row r="1">
      <c r="A1" s="10" t="inlineStr">
        <is>
          <t>FACTURENOVERZICHT</t>
        </is>
      </c>
    </row>
    <row r="3">
      <c r="A3" s="4" t="inlineStr">
        <is>
          <t>Factuurnr</t>
        </is>
      </c>
      <c r="B3" s="4" t="inlineStr">
        <is>
          <t>Datum</t>
        </is>
      </c>
      <c r="C3" s="4" t="inlineStr">
        <is>
          <t>Klant</t>
        </is>
      </c>
      <c r="D3" s="4" t="inlineStr">
        <is>
          <t>Omschrijving</t>
        </is>
      </c>
      <c r="E3" s="4" t="inlineStr">
        <is>
          <t>Bedrag (EUR)</t>
        </is>
      </c>
      <c r="F3" s="4" t="inlineStr">
        <is>
          <t>Status</t>
        </is>
      </c>
    </row>
    <row r="4">
      <c r="A4" s="9" t="inlineStr">
        <is>
          <t>2024-005</t>
        </is>
      </c>
      <c r="B4" s="11" t="n">
        <v>46057.5528753168</v>
      </c>
      <c r="C4" s="12" t="inlineStr">
        <is>
          <t>Webshop Mode Direct</t>
        </is>
      </c>
      <c r="D4" s="12" t="inlineStr">
        <is>
          <t>Logo en huisstijl ontwerp</t>
        </is>
      </c>
      <c r="E4" s="6" t="n">
        <v>4925.25</v>
      </c>
      <c r="F4" s="16" t="inlineStr">
        <is>
          <t>Betaald</t>
        </is>
      </c>
    </row>
    <row r="5">
      <c r="A5" s="9" t="inlineStr">
        <is>
          <t>2024-003</t>
        </is>
      </c>
      <c r="B5" s="11" t="n">
        <v>46056.5528753168</v>
      </c>
      <c r="C5" s="12" t="inlineStr">
        <is>
          <t>Administratiekantoor Jansen</t>
        </is>
      </c>
      <c r="D5" s="12" t="inlineStr">
        <is>
          <t>IT consultancy</t>
        </is>
      </c>
      <c r="E5" s="6" t="n">
        <v>2822.29</v>
      </c>
      <c r="F5" s="16" t="inlineStr">
        <is>
          <t>Betaald</t>
        </is>
      </c>
    </row>
    <row r="6">
      <c r="A6" s="9" t="inlineStr">
        <is>
          <t>2024-008</t>
        </is>
      </c>
      <c r="B6" s="11" t="n">
        <v>46048.5528753168</v>
      </c>
      <c r="C6" s="12" t="inlineStr">
        <is>
          <t>Horeca Partners Utrecht</t>
        </is>
      </c>
      <c r="D6" s="12" t="inlineStr">
        <is>
          <t>Boekhouding Q1</t>
        </is>
      </c>
      <c r="E6" s="6" t="n">
        <v>1656.7</v>
      </c>
      <c r="F6" s="17" t="inlineStr">
        <is>
          <t>Onbetaald</t>
        </is>
      </c>
    </row>
    <row r="7">
      <c r="A7" s="9" t="inlineStr">
        <is>
          <t>2024-006</t>
        </is>
      </c>
      <c r="B7" s="11" t="n">
        <v>46045.5528753168</v>
      </c>
      <c r="C7" s="12" t="inlineStr">
        <is>
          <t>Grafisch Bureau Amsterdam</t>
        </is>
      </c>
      <c r="D7" s="12" t="inlineStr">
        <is>
          <t>Social media beheer</t>
        </is>
      </c>
      <c r="E7" s="6" t="n">
        <v>1024.27</v>
      </c>
      <c r="F7" s="16" t="inlineStr">
        <is>
          <t>Betaald</t>
        </is>
      </c>
    </row>
    <row r="8">
      <c r="A8" s="9" t="inlineStr">
        <is>
          <t>2024-002</t>
        </is>
      </c>
      <c r="B8" s="11" t="n">
        <v>46039.5528753168</v>
      </c>
      <c r="C8" s="12" t="inlineStr">
        <is>
          <t>Bouwbedrijf De Vries BV</t>
        </is>
      </c>
      <c r="D8" s="12" t="inlineStr">
        <is>
          <t>E-commerce platform</t>
        </is>
      </c>
      <c r="E8" s="6" t="n">
        <v>689.36</v>
      </c>
      <c r="F8" s="16" t="inlineStr">
        <is>
          <t>Betaald</t>
        </is>
      </c>
    </row>
    <row r="9">
      <c r="A9" s="9" t="inlineStr">
        <is>
          <t>2024-004</t>
        </is>
      </c>
      <c r="B9" s="11" t="n">
        <v>46039.5528753168</v>
      </c>
      <c r="C9" s="12" t="inlineStr">
        <is>
          <t>Financieel Advies Rotterdam</t>
        </is>
      </c>
      <c r="D9" s="12" t="inlineStr">
        <is>
          <t>Website ontwikkeling</t>
        </is>
      </c>
      <c r="E9" s="6" t="n">
        <v>4807.44</v>
      </c>
      <c r="F9" s="16" t="inlineStr">
        <is>
          <t>Betaald</t>
        </is>
      </c>
    </row>
    <row r="10">
      <c r="A10" s="9" t="inlineStr">
        <is>
          <t>2024-001</t>
        </is>
      </c>
      <c r="B10" s="11" t="n">
        <v>46030.5528753168</v>
      </c>
      <c r="C10" s="12" t="inlineStr">
        <is>
          <t>Webshop Mode Direct</t>
        </is>
      </c>
      <c r="D10" s="12" t="inlineStr">
        <is>
          <t>E-commerce platform</t>
        </is>
      </c>
      <c r="E10" s="6" t="n">
        <v>834.17</v>
      </c>
      <c r="F10" s="17" t="inlineStr">
        <is>
          <t>Onbetaald</t>
        </is>
      </c>
    </row>
    <row r="11">
      <c r="A11" s="9" t="inlineStr">
        <is>
          <t>2024-007</t>
        </is>
      </c>
      <c r="B11" s="11" t="n">
        <v>46023.5528753168</v>
      </c>
      <c r="C11" s="12" t="inlineStr">
        <is>
          <t>Horeca Partners Utrecht</t>
        </is>
      </c>
      <c r="D11" s="12" t="inlineStr">
        <is>
          <t>Social media beheer</t>
        </is>
      </c>
      <c r="E11" s="6" t="n">
        <v>781.0700000000001</v>
      </c>
      <c r="F11" s="16" t="inlineStr">
        <is>
          <t>Betaald</t>
        </is>
      </c>
    </row>
    <row r="12">
      <c r="A12" s="9" t="inlineStr">
        <is>
          <t>2024-010</t>
        </is>
      </c>
      <c r="B12" s="11" t="n">
        <v>46021.5528753168</v>
      </c>
      <c r="C12" s="12" t="inlineStr">
        <is>
          <t>Horeca Partners Utrecht</t>
        </is>
      </c>
      <c r="D12" s="12" t="inlineStr">
        <is>
          <t>IT consultancy</t>
        </is>
      </c>
      <c r="E12" s="6" t="n">
        <v>3506.05</v>
      </c>
      <c r="F12" s="16" t="inlineStr">
        <is>
          <t>Betaald</t>
        </is>
      </c>
    </row>
    <row r="13">
      <c r="A13" s="9" t="inlineStr">
        <is>
          <t>2024-009</t>
        </is>
      </c>
      <c r="B13" s="11" t="n">
        <v>46020.5528753168</v>
      </c>
      <c r="C13" s="12" t="inlineStr">
        <is>
          <t>Bouwbedrijf De Vries BV</t>
        </is>
      </c>
      <c r="D13" s="12" t="inlineStr">
        <is>
          <t>IT consultancy</t>
        </is>
      </c>
      <c r="E13" s="6" t="n">
        <v>2071.57</v>
      </c>
      <c r="F13" s="16" t="inlineStr">
        <is>
          <t>Betaald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6" customWidth="1" min="3" max="3"/>
    <col width="18" customWidth="1" min="4" max="4"/>
  </cols>
  <sheetData>
    <row r="1">
      <c r="A1" s="10" t="inlineStr">
        <is>
          <t>BTW AANGIFTE OVERZICHT</t>
        </is>
      </c>
    </row>
    <row r="3">
      <c r="A3" s="18" t="inlineStr">
        <is>
          <t>BTW ONTVANGEN (Omzet)</t>
        </is>
      </c>
    </row>
    <row r="4">
      <c r="A4" s="4" t="inlineStr">
        <is>
          <t>Categorie</t>
        </is>
      </c>
      <c r="B4" s="4" t="inlineStr">
        <is>
          <t>Bedrag excl. BTW</t>
        </is>
      </c>
      <c r="C4" s="4" t="inlineStr">
        <is>
          <t>BTW Bedrag</t>
        </is>
      </c>
      <c r="D4" s="4" t="inlineStr">
        <is>
          <t>Bedrag incl. BTW</t>
        </is>
      </c>
    </row>
    <row r="5">
      <c r="A5" s="12" t="inlineStr">
        <is>
          <t>BTW 21%</t>
        </is>
      </c>
      <c r="B5" s="19">
        <f>SUMIF(Inkomsten!D:D,21,Inkomsten!E:E)/(1+21/100)</f>
        <v/>
      </c>
      <c r="C5" s="19">
        <f>B5*21/100</f>
        <v/>
      </c>
      <c r="D5" s="19">
        <f>B5+C5</f>
        <v/>
      </c>
    </row>
    <row r="6">
      <c r="A6" s="12" t="inlineStr">
        <is>
          <t>BTW 9%</t>
        </is>
      </c>
      <c r="B6" s="19">
        <f>SUMIF(Inkomsten!D:D,9,Inkomsten!E:E)/(1+9/100)</f>
        <v/>
      </c>
      <c r="C6" s="19">
        <f>B6*9/100</f>
        <v/>
      </c>
      <c r="D6" s="19">
        <f>B6+C6</f>
        <v/>
      </c>
    </row>
    <row r="7">
      <c r="A7" s="12" t="inlineStr">
        <is>
          <t>BTW 0%</t>
        </is>
      </c>
      <c r="B7" s="19">
        <f>SUMIF(Inkomsten!D:D,0,Inkomsten!E:E)/(1+0/100)</f>
        <v/>
      </c>
      <c r="C7" s="19">
        <f>B7*0/100</f>
        <v/>
      </c>
      <c r="D7" s="19">
        <f>B7+C7</f>
        <v/>
      </c>
    </row>
    <row r="8">
      <c r="A8" s="20" t="inlineStr">
        <is>
          <t>TOTAAL ONTVANGEN</t>
        </is>
      </c>
      <c r="C8" s="15">
        <f>SUM(C5:C7)</f>
        <v/>
      </c>
    </row>
    <row r="10">
      <c r="A10" s="18" t="inlineStr">
        <is>
          <t>BTW BETAALD (Inkoop)</t>
        </is>
      </c>
    </row>
    <row r="11">
      <c r="A11" s="4" t="inlineStr">
        <is>
          <t>Categorie</t>
        </is>
      </c>
      <c r="B11" s="4" t="inlineStr">
        <is>
          <t>Bedrag excl. BTW</t>
        </is>
      </c>
      <c r="C11" s="4" t="inlineStr">
        <is>
          <t>BTW Bedrag</t>
        </is>
      </c>
      <c r="D11" s="4" t="inlineStr">
        <is>
          <t>Bedrag incl. BTW</t>
        </is>
      </c>
    </row>
    <row r="12">
      <c r="A12" s="12" t="inlineStr">
        <is>
          <t>BTW 21%</t>
        </is>
      </c>
      <c r="B12" s="19">
        <f>SUMIF(Uitgaven!D:D,21,Uitgaven!E:E)/(1+21/100)</f>
        <v/>
      </c>
      <c r="C12" s="19">
        <f>B12*21/100</f>
        <v/>
      </c>
      <c r="D12" s="19">
        <f>B12+C12</f>
        <v/>
      </c>
    </row>
    <row r="13">
      <c r="A13" s="12" t="inlineStr">
        <is>
          <t>BTW 9%</t>
        </is>
      </c>
      <c r="B13" s="19">
        <f>SUMIF(Uitgaven!D:D,9,Uitgaven!E:E)/(1+9/100)</f>
        <v/>
      </c>
      <c r="C13" s="19">
        <f>B13*9/100</f>
        <v/>
      </c>
      <c r="D13" s="19">
        <f>B13+C13</f>
        <v/>
      </c>
    </row>
    <row r="14">
      <c r="A14" s="12" t="inlineStr">
        <is>
          <t>BTW 0%</t>
        </is>
      </c>
      <c r="B14" s="19">
        <f>SUMIF(Uitgaven!D:D,0,Uitgaven!E:E)/(1+0/100)</f>
        <v/>
      </c>
      <c r="C14" s="19">
        <f>B14*0/100</f>
        <v/>
      </c>
      <c r="D14" s="19">
        <f>B14+C14</f>
        <v/>
      </c>
    </row>
    <row r="15">
      <c r="A15" s="20" t="inlineStr">
        <is>
          <t>TOTAAL BETAALD</t>
        </is>
      </c>
      <c r="C15" s="15">
        <f>SUM(C12:C14)</f>
        <v/>
      </c>
    </row>
    <row r="17">
      <c r="A17" s="3" t="inlineStr">
        <is>
          <t>TE BETALEN / TERUG TE VRAGEN</t>
        </is>
      </c>
    </row>
    <row r="18">
      <c r="A18" s="21" t="inlineStr">
        <is>
          <t>BTW Saldo:</t>
        </is>
      </c>
      <c r="B18" s="22">
        <f>C8-C15</f>
        <v/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3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3" t="inlineStr"/>
    </row>
    <row r="2">
      <c r="A2" s="24" t="inlineStr">
        <is>
          <t>WELKOM BIJ UW GRATIS BOEKHOUDPROGRAMMA</t>
        </is>
      </c>
    </row>
    <row r="3">
      <c r="A3" s="23" t="inlineStr"/>
    </row>
    <row r="4">
      <c r="A4" s="23" t="inlineStr">
        <is>
          <t>Dit Excel-bestand helpt u bij het bijhouden van uw bedrijfsadministratie.</t>
        </is>
      </c>
    </row>
    <row r="5">
      <c r="A5" s="23" t="inlineStr"/>
    </row>
    <row r="6">
      <c r="A6" s="24" t="inlineStr">
        <is>
          <t>TABBLADEN:</t>
        </is>
      </c>
    </row>
    <row r="7">
      <c r="A7" s="23" t="inlineStr">
        <is>
          <t>• Dashboard - Overzicht van uw financiële situatie</t>
        </is>
      </c>
    </row>
    <row r="8">
      <c r="A8" s="23" t="inlineStr">
        <is>
          <t>• Inkomsten - Registreer hier al uw inkomsten</t>
        </is>
      </c>
    </row>
    <row r="9">
      <c r="A9" s="23" t="inlineStr">
        <is>
          <t>• Uitgaven - Registreer hier al uw uitgaven</t>
        </is>
      </c>
    </row>
    <row r="10">
      <c r="A10" s="23" t="inlineStr">
        <is>
          <t>• Facturen - Houd uw facturen en betalingen bij</t>
        </is>
      </c>
    </row>
    <row r="11">
      <c r="A11" s="23" t="inlineStr">
        <is>
          <t>• BTW Overzicht - Automatische BTW-berekening voor aangifte</t>
        </is>
      </c>
    </row>
    <row r="12">
      <c r="A12" s="23" t="inlineStr"/>
    </row>
    <row r="13">
      <c r="A13" s="24" t="inlineStr">
        <is>
          <t>HOE TE GEBRUIKEN:</t>
        </is>
      </c>
    </row>
    <row r="14">
      <c r="A14" s="23" t="inlineStr">
        <is>
          <t>1. Voer nieuwe inkomsten in op het tabblad 'Inkomsten'</t>
        </is>
      </c>
    </row>
    <row r="15">
      <c r="A15" s="23" t="inlineStr">
        <is>
          <t>2. Voer nieuwe uitgaven in op het tabblad 'Uitgaven'</t>
        </is>
      </c>
    </row>
    <row r="16">
      <c r="A16" s="23" t="inlineStr">
        <is>
          <t>3. Registreer facturen op het tabblad 'Facturen'</t>
        </is>
      </c>
    </row>
    <row r="17">
      <c r="A17" s="23" t="inlineStr">
        <is>
          <t>4. Het Dashboard wordt automatisch bijgewerkt</t>
        </is>
      </c>
    </row>
    <row r="18">
      <c r="A18" s="23" t="inlineStr">
        <is>
          <t>5. Gebruik het BTW Overzicht voor uw BTW-aangifte</t>
        </is>
      </c>
    </row>
    <row r="19">
      <c r="A19" s="23" t="inlineStr"/>
    </row>
    <row r="20">
      <c r="A20" s="23" t="inlineStr">
        <is>
          <t>GELE CELLEN = Invoervelden waar u gegevens kunt toevoegen</t>
        </is>
      </c>
    </row>
    <row r="21">
      <c r="A21" s="23" t="inlineStr">
        <is>
          <t>WITTE CELLEN = Automatische berekeningen (niet aanpassen)</t>
        </is>
      </c>
    </row>
    <row r="22">
      <c r="A22" s="23" t="inlineStr"/>
    </row>
    <row r="23">
      <c r="A23" s="24" t="inlineStr">
        <is>
          <t>TIPS:</t>
        </is>
      </c>
    </row>
    <row r="24">
      <c r="A24" s="23" t="inlineStr">
        <is>
          <t>• Bewaar elke maand een kopie van dit bestand</t>
        </is>
      </c>
    </row>
    <row r="25">
      <c r="A25" s="23" t="inlineStr">
        <is>
          <t>• Controleer regelmatig uw BTW-berekeningen</t>
        </is>
      </c>
    </row>
    <row r="26">
      <c r="A26" s="23" t="inlineStr">
        <is>
          <t>• Houd factuurstatussen up-to-date</t>
        </is>
      </c>
    </row>
    <row r="27">
      <c r="A27" s="23" t="inlineStr">
        <is>
          <t>• Maak back-ups van uw administratie</t>
        </is>
      </c>
    </row>
    <row r="28">
      <c r="A28" s="23" t="inlineStr"/>
    </row>
    <row r="29">
      <c r="A29" s="24" t="inlineStr">
        <is>
          <t>LET OP:</t>
        </is>
      </c>
    </row>
    <row r="30">
      <c r="A30" s="23" t="inlineStr">
        <is>
          <t>Dit is een basis boekhoudprogramma. Voor complexe situaties</t>
        </is>
      </c>
    </row>
    <row r="31">
      <c r="A31" s="23" t="inlineStr">
        <is>
          <t>raadpleegt u best een professionele boekhouder of accountant.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2026-02-06T13:16:08Z</dcterms:created>
  <dcterms:modified xmlns:dcterms="http://purl.org/dc/terms/" xmlns:xsi="http://www.w3.org/2001/XMLSchema-instance" xsi:type="dcterms:W3CDTF">2026-02-06T13:16:08Z</dcterms:modified>
</cp:coreProperties>
</file>